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77F4464A-D728-44DA-B7BE-F4E9D8E67196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G68" i="1" l="1"/>
  <c r="F68" i="1"/>
  <c r="H78" i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H17" i="1"/>
  <c r="E17" i="1"/>
  <c r="F73" i="1" l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<sst xmlns="http://schemas.openxmlformats.org/spreadsheetml/2006/main" count="89" uniqueCount="78">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</sst>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P70" sqref="P70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1530647517</v>
      </c>
      <c r="D10" s="24">
        <v>142840182.21000001</v>
      </c>
      <c r="E10" s="26">
        <f>SUM(C10:D10)</f>
        <v>1673487699.21</v>
      </c>
      <c r="F10" s="24">
        <v>1673487699.21</v>
      </c>
      <c r="G10" s="24">
        <v>1673487699.21</v>
      </c>
      <c r="H10" s="26">
        <f>SUM(G10-C10)</f>
        <v>142840182.21000004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78968567</v>
      </c>
      <c r="D12" s="24">
        <v>5871328.79</v>
      </c>
      <c r="E12" s="26">
        <f t="shared" si="0"/>
        <v>84839895.790000007</v>
      </c>
      <c r="F12" s="24">
        <v>84839895.790000007</v>
      </c>
      <c r="G12" s="24">
        <v>84839895.790000007</v>
      </c>
      <c r="H12" s="26">
        <f t="shared" si="1"/>
        <v>5871328.7900000066</v>
      </c>
    </row>
    <row r="13" spans="2:10" x14ac:dyDescent="0.2">
      <c r="B13" s="9" t="s">
        <v>15</v>
      </c>
      <c r="C13" s="24">
        <v>404761893</v>
      </c>
      <c r="D13" s="24">
        <v>89433267.670000002</v>
      </c>
      <c r="E13" s="26">
        <f t="shared" si="0"/>
        <v>494195160.67000002</v>
      </c>
      <c r="F13" s="24">
        <v>494195160.67000002</v>
      </c>
      <c r="G13" s="24">
        <v>494195160.67000002</v>
      </c>
      <c r="H13" s="26">
        <f t="shared" si="1"/>
        <v>89433267.670000017</v>
      </c>
      <c r="J13" s="32"/>
    </row>
    <row r="14" spans="2:10" x14ac:dyDescent="0.2">
      <c r="B14" s="9" t="s">
        <v>16</v>
      </c>
      <c r="C14" s="24">
        <v>70762685</v>
      </c>
      <c r="D14" s="24">
        <v>50989223.780000001</v>
      </c>
      <c r="E14" s="26">
        <f t="shared" si="0"/>
        <v>121751908.78</v>
      </c>
      <c r="F14" s="24">
        <v>121751908.78</v>
      </c>
      <c r="G14" s="24">
        <v>121751908.78</v>
      </c>
      <c r="H14" s="26">
        <f t="shared" si="1"/>
        <v>50989223.780000001</v>
      </c>
    </row>
    <row r="15" spans="2:10" x14ac:dyDescent="0.2">
      <c r="B15" s="9" t="s">
        <v>17</v>
      </c>
      <c r="C15" s="24">
        <v>14600094</v>
      </c>
      <c r="D15" s="24">
        <v>18868979.030000001</v>
      </c>
      <c r="E15" s="26">
        <f t="shared" si="0"/>
        <v>33469073.030000001</v>
      </c>
      <c r="F15" s="24">
        <v>33469073.030000001</v>
      </c>
      <c r="G15" s="24">
        <v>33469073.030000001</v>
      </c>
      <c r="H15" s="26">
        <f t="shared" si="1"/>
        <v>18868979.030000001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1836629496.1500003</v>
      </c>
      <c r="D17" s="22">
        <f t="shared" ref="D17:G17" si="2">SUM(D19:D29)</f>
        <v>8697743.7899999991</v>
      </c>
      <c r="E17" s="26">
        <f t="shared" si="0"/>
        <v>1845327239.9400003</v>
      </c>
      <c r="F17" s="22">
        <f t="shared" si="2"/>
        <v>1845327239.9400001</v>
      </c>
      <c r="G17" s="22">
        <f t="shared" si="2"/>
        <v>1845327239.9400001</v>
      </c>
      <c r="H17" s="26">
        <f t="shared" si="1"/>
        <v>8697743.7899997234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1245492688.71</v>
      </c>
      <c r="D19" s="25">
        <v>0</v>
      </c>
      <c r="E19" s="28">
        <f>SUM(C19:D19)</f>
        <v>1245492688.71</v>
      </c>
      <c r="F19" s="25">
        <v>1154845729.4200001</v>
      </c>
      <c r="G19" s="25">
        <v>1154845729.4200001</v>
      </c>
      <c r="H19" s="28">
        <f>SUM(G19-C19)</f>
        <v>-90646959.289999962</v>
      </c>
    </row>
    <row r="20" spans="2:8" x14ac:dyDescent="0.2">
      <c r="B20" s="12" t="s">
        <v>22</v>
      </c>
      <c r="C20" s="25">
        <v>317546185.64999998</v>
      </c>
      <c r="D20" s="25">
        <v>0</v>
      </c>
      <c r="E20" s="28">
        <f t="shared" ref="E20:E41" si="3">SUM(C20:D20)</f>
        <v>317546185.64999998</v>
      </c>
      <c r="F20" s="25">
        <v>288066283.76999998</v>
      </c>
      <c r="G20" s="25">
        <v>288066283.76999998</v>
      </c>
      <c r="H20" s="28">
        <f t="shared" ref="H20:H29" si="4">SUM(G20-C20)</f>
        <v>-29479901.879999995</v>
      </c>
    </row>
    <row r="21" spans="2:8" x14ac:dyDescent="0.2">
      <c r="B21" s="12" t="s">
        <v>23</v>
      </c>
      <c r="C21" s="25">
        <v>77737701.900000006</v>
      </c>
      <c r="D21" s="25">
        <v>0</v>
      </c>
      <c r="E21" s="28">
        <f t="shared" si="3"/>
        <v>77737701.900000006</v>
      </c>
      <c r="F21" s="25">
        <v>69542266.590000004</v>
      </c>
      <c r="G21" s="25">
        <v>69542266.590000004</v>
      </c>
      <c r="H21" s="28">
        <f t="shared" si="4"/>
        <v>-8195435.3100000024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34572804.25</v>
      </c>
      <c r="D24" s="25">
        <v>1536074.84</v>
      </c>
      <c r="E24" s="28">
        <f t="shared" si="3"/>
        <v>36108879.090000004</v>
      </c>
      <c r="F24" s="25">
        <v>39522930.609999999</v>
      </c>
      <c r="G24" s="25">
        <v>39522930.609999999</v>
      </c>
      <c r="H24" s="28">
        <f t="shared" si="4"/>
        <v>4950126.3599999994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37592844.399999999</v>
      </c>
      <c r="D27" s="25">
        <v>0</v>
      </c>
      <c r="E27" s="28">
        <f t="shared" si="3"/>
        <v>37592844.399999999</v>
      </c>
      <c r="F27" s="25">
        <v>43140014.140000001</v>
      </c>
      <c r="G27" s="25">
        <v>43140014.140000001</v>
      </c>
      <c r="H27" s="28">
        <f t="shared" si="4"/>
        <v>5547169.7400000021</v>
      </c>
    </row>
    <row r="28" spans="2:8" x14ac:dyDescent="0.2">
      <c r="B28" s="12" t="s">
        <v>30</v>
      </c>
      <c r="C28" s="25">
        <v>123687271.23999999</v>
      </c>
      <c r="D28" s="25">
        <v>580408.42000000004</v>
      </c>
      <c r="E28" s="28">
        <f t="shared" si="3"/>
        <v>124267679.66</v>
      </c>
      <c r="F28" s="25">
        <v>150254435.99000001</v>
      </c>
      <c r="G28" s="25">
        <v>150254435.99000001</v>
      </c>
      <c r="H28" s="28">
        <f t="shared" si="4"/>
        <v>26567164.750000015</v>
      </c>
    </row>
    <row r="29" spans="2:8" ht="24" x14ac:dyDescent="0.2">
      <c r="B29" s="12" t="s">
        <v>31</v>
      </c>
      <c r="C29" s="25">
        <v>0</v>
      </c>
      <c r="D29" s="25">
        <v>6581260.5299999993</v>
      </c>
      <c r="E29" s="28">
        <f t="shared" si="3"/>
        <v>6581260.5299999993</v>
      </c>
      <c r="F29" s="25">
        <v>99955579.420000002</v>
      </c>
      <c r="G29" s="25">
        <v>99955579.420000002</v>
      </c>
      <c r="H29" s="28">
        <f t="shared" si="4"/>
        <v>99955579.420000002</v>
      </c>
    </row>
    <row r="30" spans="2:8" ht="24.75" customHeight="1" x14ac:dyDescent="0.2">
      <c r="B30" s="10" t="s">
        <v>32</v>
      </c>
      <c r="C30" s="22">
        <f>SUM(C31:C35)</f>
        <v>29930998.780000001</v>
      </c>
      <c r="D30" s="22">
        <f t="shared" ref="D30:G30" si="5">SUM(D31:D35)</f>
        <v>2655409.9799999995</v>
      </c>
      <c r="E30" s="26">
        <f t="shared" si="3"/>
        <v>32586408.760000002</v>
      </c>
      <c r="F30" s="22">
        <f t="shared" si="5"/>
        <v>32586408.760000002</v>
      </c>
      <c r="G30" s="22">
        <f t="shared" si="5"/>
        <v>32586408.760000002</v>
      </c>
      <c r="H30" s="26">
        <f>SUM(H31:H35)</f>
        <v>2655409.9800000004</v>
      </c>
    </row>
    <row r="31" spans="2:8" x14ac:dyDescent="0.2">
      <c r="B31" s="13" t="s">
        <v>33</v>
      </c>
      <c r="C31" s="25">
        <v>23501.62</v>
      </c>
      <c r="D31" s="25">
        <v>0</v>
      </c>
      <c r="E31" s="28">
        <f t="shared" si="3"/>
        <v>23501.62</v>
      </c>
      <c r="F31" s="25">
        <v>27772.2</v>
      </c>
      <c r="G31" s="25">
        <v>27772.2</v>
      </c>
      <c r="H31" s="28">
        <f>SUM(G31-C31)</f>
        <v>4270.5800000000017</v>
      </c>
    </row>
    <row r="32" spans="2:8" x14ac:dyDescent="0.2">
      <c r="B32" s="13" t="s">
        <v>34</v>
      </c>
      <c r="C32" s="25">
        <v>0</v>
      </c>
      <c r="D32" s="25">
        <v>3411721.53</v>
      </c>
      <c r="E32" s="28">
        <f t="shared" si="3"/>
        <v>3411721.53</v>
      </c>
      <c r="F32" s="25">
        <v>4936286.58</v>
      </c>
      <c r="G32" s="25">
        <v>4936286.58</v>
      </c>
      <c r="H32" s="28">
        <f t="shared" ref="H32:H35" si="6">SUM(G32-C32)</f>
        <v>4936286.58</v>
      </c>
    </row>
    <row r="33" spans="2:8" x14ac:dyDescent="0.2">
      <c r="B33" s="13" t="s">
        <v>35</v>
      </c>
      <c r="C33" s="25">
        <v>29907497.16</v>
      </c>
      <c r="D33" s="25">
        <v>-756311.55</v>
      </c>
      <c r="E33" s="28">
        <f t="shared" si="3"/>
        <v>29151185.609999999</v>
      </c>
      <c r="F33" s="25">
        <v>27622349.98</v>
      </c>
      <c r="G33" s="25">
        <v>27622349.98</v>
      </c>
      <c r="H33" s="28">
        <f t="shared" si="6"/>
        <v>-2285147.1799999997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3966301250.9300008</v>
      </c>
      <c r="D43" s="53">
        <f t="shared" ref="D43:H43" si="10">SUM(D10:D17,D30,D36,D37,D39)</f>
        <v>319356135.25000006</v>
      </c>
      <c r="E43" s="33">
        <f t="shared" si="10"/>
        <v>4285657386.1800013</v>
      </c>
      <c r="F43" s="53">
        <f t="shared" si="10"/>
        <v>4285657386.1800008</v>
      </c>
      <c r="G43" s="53">
        <f t="shared" si="10"/>
        <v>4285657386.1800008</v>
      </c>
      <c r="H43" s="33">
        <f t="shared" si="10"/>
        <v>319356135.24999976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941893320.14999998</v>
      </c>
      <c r="D48" s="22">
        <f t="shared" ref="D48:G48" si="11">SUM(D49:D56)</f>
        <v>890467.61</v>
      </c>
      <c r="E48" s="26">
        <f>SUM(E49:E56)</f>
        <v>942783787.75999999</v>
      </c>
      <c r="F48" s="22">
        <f t="shared" si="11"/>
        <v>942783787.75999999</v>
      </c>
      <c r="G48" s="22">
        <f t="shared" si="11"/>
        <v>942783787.75999999</v>
      </c>
      <c r="H48" s="26">
        <f>SUM(H49:H56)</f>
        <v>890467.6099999994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109582708</v>
      </c>
      <c r="D51" s="25">
        <v>-650301.14</v>
      </c>
      <c r="E51" s="28">
        <f t="shared" si="12"/>
        <v>108932406.86</v>
      </c>
      <c r="F51" s="25">
        <v>108932406.86</v>
      </c>
      <c r="G51" s="25">
        <v>108932406.86</v>
      </c>
      <c r="H51" s="28">
        <f t="shared" si="13"/>
        <v>-650301.1400000006</v>
      </c>
    </row>
    <row r="52" spans="2:8" ht="36" x14ac:dyDescent="0.2">
      <c r="B52" s="10" t="s">
        <v>52</v>
      </c>
      <c r="C52" s="25">
        <v>832310612.14999998</v>
      </c>
      <c r="D52" s="25">
        <v>1540768.75</v>
      </c>
      <c r="E52" s="28">
        <f t="shared" si="12"/>
        <v>833851380.89999998</v>
      </c>
      <c r="F52" s="25">
        <v>833851380.89999998</v>
      </c>
      <c r="G52" s="25">
        <v>833851380.89999998</v>
      </c>
      <c r="H52" s="28">
        <f t="shared" si="13"/>
        <v>1540768.75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184396549.31</v>
      </c>
      <c r="D57" s="22">
        <f t="shared" ref="D57:G57" si="14">SUM(D58:D61)</f>
        <v>49413410.850000001</v>
      </c>
      <c r="E57" s="26">
        <f t="shared" si="14"/>
        <v>233809960.16</v>
      </c>
      <c r="F57" s="22">
        <f t="shared" si="14"/>
        <v>233809960.16</v>
      </c>
      <c r="G57" s="22">
        <f t="shared" si="14"/>
        <v>233809960.16</v>
      </c>
      <c r="H57" s="26">
        <f>SUM(H58:H61)</f>
        <v>49413410.849999994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184396549.31</v>
      </c>
      <c r="D61" s="25">
        <v>49413410.850000001</v>
      </c>
      <c r="E61" s="28">
        <f t="shared" si="15"/>
        <v>233809960.16</v>
      </c>
      <c r="F61" s="25">
        <v>233809960.16</v>
      </c>
      <c r="G61" s="25">
        <v>233809960.16</v>
      </c>
      <c r="H61" s="28">
        <f t="shared" si="16"/>
        <v>49413410.849999994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52607942.819999993</v>
      </c>
      <c r="E65" s="26">
        <f>SUM(D65,C65)</f>
        <v>52607942.819999993</v>
      </c>
      <c r="F65" s="24">
        <v>52607942.82</v>
      </c>
      <c r="G65" s="24">
        <v>52607942.82</v>
      </c>
      <c r="H65" s="26">
        <f>SUM(G65-C65)</f>
        <v>52607942.82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1126289869.46</v>
      </c>
      <c r="D68" s="22">
        <f t="shared" ref="D68:G68" si="18">SUM(D48,D57,D62,D65,D66)</f>
        <v>102911821.28</v>
      </c>
      <c r="E68" s="26">
        <f t="shared" si="18"/>
        <v>1229201690.74</v>
      </c>
      <c r="F68" s="22">
        <f t="shared" si="18"/>
        <v>1229201690.74</v>
      </c>
      <c r="G68" s="22">
        <f t="shared" si="18"/>
        <v>1229201690.74</v>
      </c>
      <c r="H68" s="26">
        <f>SUM(H48,H57,H62,H65,H66)</f>
        <v>102911821.28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162000000</v>
      </c>
      <c r="E70" s="26">
        <f t="shared" si="19"/>
        <v>162000000</v>
      </c>
      <c r="F70" s="22">
        <f t="shared" si="19"/>
        <v>162000000</v>
      </c>
      <c r="G70" s="22">
        <f t="shared" si="19"/>
        <v>162000000</v>
      </c>
      <c r="H70" s="26">
        <f>H71</f>
        <v>162000000</v>
      </c>
    </row>
    <row r="71" spans="2:8" x14ac:dyDescent="0.2">
      <c r="B71" s="9" t="s">
        <v>69</v>
      </c>
      <c r="C71" s="25">
        <v>0</v>
      </c>
      <c r="D71" s="25">
        <v>162000000</v>
      </c>
      <c r="E71" s="25">
        <f t="shared" ref="E71" si="20">SUM(C71:D71)</f>
        <v>162000000</v>
      </c>
      <c r="F71" s="25">
        <v>162000000</v>
      </c>
      <c r="G71" s="25">
        <v>162000000</v>
      </c>
      <c r="H71" s="25">
        <f>SUM(G71-C71)</f>
        <v>162000000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5092591120.3900013</v>
      </c>
      <c r="D73" s="22">
        <f t="shared" ref="D73:G73" si="21">SUM(D43,D68,D70)</f>
        <v>584267956.53000009</v>
      </c>
      <c r="E73" s="26">
        <f t="shared" si="21"/>
        <v>5676859076.920001</v>
      </c>
      <c r="F73" s="22">
        <f t="shared" si="21"/>
        <v>5676859076.920001</v>
      </c>
      <c r="G73" s="22">
        <f t="shared" si="21"/>
        <v>5676859076.920001</v>
      </c>
      <c r="H73" s="26">
        <f>SUM(H43,H68,H70)</f>
        <v>584267956.52999973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162000000</v>
      </c>
      <c r="E76" s="28">
        <f t="shared" ref="E76:E77" si="22">SUM(C76:D76)</f>
        <v>162000000</v>
      </c>
      <c r="F76" s="25">
        <v>162000000</v>
      </c>
      <c r="G76" s="25">
        <v>162000000</v>
      </c>
      <c r="H76" s="28">
        <f>SUM(G76-C76)</f>
        <v>162000000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162000000</v>
      </c>
      <c r="E78" s="30">
        <f t="shared" si="23"/>
        <v>162000000</v>
      </c>
      <c r="F78" s="21">
        <f t="shared" si="23"/>
        <v>162000000</v>
      </c>
      <c r="G78" s="21">
        <f t="shared" si="23"/>
        <v>162000000</v>
      </c>
      <c r="H78" s="30">
        <f>SUM(G78-C78)</f>
        <v>162000000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2023-04-18T18:24:53Z</cp:lastPrinted>
  <dcterms:created xsi:type="dcterms:W3CDTF">2020-01-08T20:55:35Z</dcterms:created>
  <dcterms:modified xsi:type="dcterms:W3CDTF">2024-01-19T15:44:18Z</dcterms:modified>
</cp:coreProperties>
</file>